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rmila_csankova_msk_cz/Documents/Plocha/per rollam říjen 2026/"/>
    </mc:Choice>
  </mc:AlternateContent>
  <xr:revisionPtr revIDLastSave="5" documentId="13_ncr:1_{7F711EFD-80E1-492F-AC28-3FF1520C8EF6}" xr6:coauthVersionLast="47" xr6:coauthVersionMax="47" xr10:uidLastSave="{C9974128-ECB4-4CA4-8238-AEBD7FCAE498}"/>
  <bookViews>
    <workbookView xWindow="-120" yWindow="-120" windowWidth="29040" windowHeight="15720" xr2:uid="{C1E168C1-216D-4DF3-84F5-D1C647E03259}"/>
  </bookViews>
  <sheets>
    <sheet name="aktualizace 10-2026" sheetId="1" r:id="rId1"/>
  </sheets>
  <definedNames>
    <definedName name="_xlnm._FilterDatabase" localSheetId="0" hidden="1">'aktualizace 10-2026'!$A$4:$R$21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9" i="1" l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19" i="1" s="1"/>
</calcChain>
</file>

<file path=xl/sharedStrings.xml><?xml version="1.0" encoding="utf-8"?>
<sst xmlns="http://schemas.openxmlformats.org/spreadsheetml/2006/main" count="134" uniqueCount="98">
  <si>
    <t xml:space="preserve">Souhrnný rámec pro investice do infrastruktury školských poradenských zařízení a vzdělávání ve školách a třídách zřízených dle § 16 odst. 9 školského zákona </t>
  </si>
  <si>
    <t>Seznam projektů</t>
  </si>
  <si>
    <t>Žadatel</t>
  </si>
  <si>
    <t>Identifikace organizace (školy či školského zařízení)</t>
  </si>
  <si>
    <t>Název projektu</t>
  </si>
  <si>
    <t>Obec realizace</t>
  </si>
  <si>
    <t>Stručný popis investic projektu</t>
  </si>
  <si>
    <r>
      <t xml:space="preserve">Výdaje projektu  </t>
    </r>
    <r>
      <rPr>
        <i/>
        <sz val="10"/>
        <rFont val="Calibri"/>
        <family val="2"/>
        <scheme val="minor"/>
      </rPr>
      <t>v Kč</t>
    </r>
  </si>
  <si>
    <r>
      <t xml:space="preserve">Předpokládaný termín realizace </t>
    </r>
    <r>
      <rPr>
        <i/>
        <sz val="10"/>
        <rFont val="Calibri"/>
        <family val="2"/>
        <scheme val="minor"/>
      </rPr>
      <t>měsíc, rok</t>
    </r>
  </si>
  <si>
    <t>Naplňování indikátorů</t>
  </si>
  <si>
    <t xml:space="preserve">Stav připravenosti projektu k realizaci </t>
  </si>
  <si>
    <t>Název organizace</t>
  </si>
  <si>
    <t>Zřizovatel (název, IČ)</t>
  </si>
  <si>
    <t>IČ školy či školského zařízení</t>
  </si>
  <si>
    <t>IZO</t>
  </si>
  <si>
    <t>REDIZO</t>
  </si>
  <si>
    <t>celkové výdaje projektu</t>
  </si>
  <si>
    <r>
      <t xml:space="preserve">z toho podíl EFRR </t>
    </r>
    <r>
      <rPr>
        <vertAlign val="superscript"/>
        <sz val="10"/>
        <rFont val="Calibri"/>
        <family val="2"/>
        <scheme val="minor"/>
      </rPr>
      <t>1)</t>
    </r>
  </si>
  <si>
    <t>zahájení realizace</t>
  </si>
  <si>
    <t>ukončení realizace</t>
  </si>
  <si>
    <t>název indikátoru</t>
  </si>
  <si>
    <t>cílová hodnota dosažená realizací  projektu</t>
  </si>
  <si>
    <t>stručný popis, např. zpracovaná PD, zajištěné výkupy, výběr dodavatele</t>
  </si>
  <si>
    <t>vydané stavební povolení ano/ne</t>
  </si>
  <si>
    <t>Střední škola a Základní škola, Havířov-Šumbark, příspěvková organizace</t>
  </si>
  <si>
    <t>Moravskoslezský kraj, 
IČO: 70890692</t>
  </si>
  <si>
    <t>Modernizace učeben ZŠ</t>
  </si>
  <si>
    <t>Havířov - Šumbark</t>
  </si>
  <si>
    <t xml:space="preserve">Cílem projektu je vytvoření moderních učeben fyziky, chemie, přírodopisu a digitální učebny s přihlédnutím ke speciálním vzdělávacím potřebám našich žáků. Součástí projektu je vytvoření venkovního výukového prostoru s přihlédnutím k rehabilitaci postižených žáků. </t>
  </si>
  <si>
    <t xml:space="preserve">Máme připraven kompletní seznam potřebného vybavení, včetně aktualizovaných cen, které jsme stanovili průzkumem trhu. Malé potřebné stavební úpravy jsme konzultovali se stavebními firmami a s projekční kanceláří v Havířově. </t>
  </si>
  <si>
    <t>nerelevantní - není vyžadováno</t>
  </si>
  <si>
    <t>Odborné učiliště a Praktická škola, Hlučín, příspěvková organizace</t>
  </si>
  <si>
    <t>Celoroční výuková učebna</t>
  </si>
  <si>
    <t>Ostrava</t>
  </si>
  <si>
    <t xml:space="preserve">Samostatná celoroční venkovní učebna, její technické a didaktické vybavení, vč. stavebních příprav, bezbariérového přístupu a a souvisejících úprav okolí. </t>
  </si>
  <si>
    <t>Projektový záměr</t>
  </si>
  <si>
    <t>NE - není vydáno</t>
  </si>
  <si>
    <t>Střední škola technická, Opava, Kolofíkovo nábřeží 51, příspěvková organizace</t>
  </si>
  <si>
    <t>Modernizace odborné učebny pro obor speciálního vzdělávání Stravovací a ubytovací služby - kuchařské práce</t>
  </si>
  <si>
    <t>Opava</t>
  </si>
  <si>
    <t>Modernizace učebny odborného výcviku oboru Stravovací a ubytovací služby - kuchařské práce, skladu potravin a vytvoření bezbariérové toalety.</t>
  </si>
  <si>
    <t>Zpracovaná projektová dokumentace.</t>
  </si>
  <si>
    <t>Střední škola, Základní škola a Mateřská škola, Frýdek-Místek, příspěvková organizace</t>
  </si>
  <si>
    <t>Vybudování venkovní multifunkční učebny</t>
  </si>
  <si>
    <t>Frýdek-Místek</t>
  </si>
  <si>
    <t>Celoroční venkovní učebna zkvalitní výuku pro přírodní vědy, polytechnické vzdělávání, cizí jazyky, pro práci s moderními digitálními technologiemi. Umožní unikátním způsobem proměnit výuku pracovního vyučování ve variabilní polytechnické učebně, učebně přírodních věd. Zároveň podpoří pěstitelské činnosti a práci s půdou, kdy je součástí projektu vybudování environmentální zahrady.</t>
  </si>
  <si>
    <t>Rozpracovaná projektová dokumentace, zadaná projektová dokumentace projekční kanceláři po výběrovém řízení na dodavatele zpracování projektové dokumentace. Předpokládaný výběr dodavatele.</t>
  </si>
  <si>
    <t>Moravskoslezský kraj</t>
  </si>
  <si>
    <t>Střední škola, Základní škola a Mateřská škola, Karviná, příspěvková organizace</t>
  </si>
  <si>
    <t>Rozšíření a modernizace SPC při SŠ, ZŠ a MŠ, Karviná, p. o.</t>
  </si>
  <si>
    <t>Karviná</t>
  </si>
  <si>
    <t>Rekonstrukce (zejména vnitřních prostor) a modernizace budovy Speciálně pedagogického centra. Součástí bude dále vybudování - přístavba průchozího osobního výtahu pro imobilní osoby.</t>
  </si>
  <si>
    <t>Zpracovaná projektová dokumentace</t>
  </si>
  <si>
    <t>ANO - je vydáno</t>
  </si>
  <si>
    <t>Vyšší odborná škola DAKOL a Střední škola DAKOL, o.p.s.</t>
  </si>
  <si>
    <t>Vyšší odborná škola DAKOL a Střední škola DAKOL, o.p.s., IČ 25353446, zřizovatel Mgr. Vladimír Kolder a Ing. Michaela Pacanovská</t>
  </si>
  <si>
    <t>Modernizace učeben pro žáky E-oborů</t>
  </si>
  <si>
    <t>Orlová, Petrovice 
u Karviné</t>
  </si>
  <si>
    <t>Vybudování a modernizace odborných učeben technikou a vybavením za účelem zvýšení kvality odborného vzdělávání a inovativní výuky žáků E oborů, která bude odpovídat moderním výukovým metodám. Modernizace SPC a jeho zázemí.</t>
  </si>
  <si>
    <t>Vyšší odborná škola DAKOL a Střední škola DAKOL, o.p.s., IČO 25353446, zřizovatel Mgr. Vladimír Kolder a Ing. Michaela Pacanovská</t>
  </si>
  <si>
    <t>Modernizace učeben pro žáky E oborů</t>
  </si>
  <si>
    <t xml:space="preserve">Vybudování a modernizace odborných učeben technikou a vybavením za účelem zvýšení kvality odborného vzdělávání a inovativní výuky žáků E oborů, která bude odpovídat moderním výukovým metodám. </t>
  </si>
  <si>
    <t>Základní škola a Mateřská škola, Nový Jičín, Dlouhá 54, příspěvková organizace</t>
  </si>
  <si>
    <t>Modernizace odborných učeben a zázemí školy</t>
  </si>
  <si>
    <t>Nový Jičín</t>
  </si>
  <si>
    <t>Vybudování nové cvičné kuchyně v prostorech stávající učebny pěstitelských prací 
Vybudování nové učebny dílen, která vznikne sloučením kovodílny a dřevodílny. 
Vybudování učebny pro výtvarnou výchovu a keramickou dílnou 
Vybudování místnosti určenou pro Snoezelen a provozování BIOFEEDBACKu. 
Vybudování bezbariérové sprchy a WC v bloku C 3.NP pro žáky STMP 
Rekonstrukce místnosti C 215 pro realizaci výuky s relaxačními pohybovými aktivitami 
Vybudování učebny pro výuku vedení domácnosti se skutečnými prvky bydlení</t>
  </si>
  <si>
    <t>Námět, položkový rozpočet dle CN jednotlivých dodavatelů, rozsah a součinnost stavebních úprav konzultovány se stavením technikem</t>
  </si>
  <si>
    <t>Základní škola a Mateřská škola, Ostrava-Poruba, Ukrajinská 19, příspěvková organizace</t>
  </si>
  <si>
    <t>Rozšíření a modernizace prostor Základní školy a Mateřské školy, Ostrava - Poruba, Ukrajinská 19</t>
  </si>
  <si>
    <t>Ostrava - Poruba</t>
  </si>
  <si>
    <t>Hlavním cílem projektu je realizace přístavby ke stávající budově školy na ul. K. Pokorného a tedy zlepšení kapacitních možností školy - učebny, kabinety a další prostory.</t>
  </si>
  <si>
    <t>Zpracovaná PD</t>
  </si>
  <si>
    <t>Základní škola Orlová-Poruba Jarní 400 okres Karviná, příspěvková organizace</t>
  </si>
  <si>
    <t>Město Orlová, IČO: 00 297 577</t>
  </si>
  <si>
    <t>Rozvoj zručnosti a smysluplná relaxace</t>
  </si>
  <si>
    <t>Orlová</t>
  </si>
  <si>
    <t xml:space="preserve">Tímto projektem bychom chtěli zmodernizovat relaxační místnosti a koutky pro žáky speciálních tříd. Vytvořit jim tak příjemné a estetické prostředí, které by přispívalo k jejich psychické pohodě a nákupem multisenzorických pomůcek působit na jejich maximální rozvoj ve všech oblastech. Pro žáky s lehkým mentálním postižením bychom chtěli zmodernizovat a vybavit učebnu pracovních činností, pořídit vhodné stoly a nábytek pro ukládání pracovních materiálů, nakoupit šicí stroje a tím rozvíjet jejich praktické dovednosti důležité pro každodenní život a také pro jejich budoucí uplatnění  na pracovním trhu. </t>
  </si>
  <si>
    <t>Modernizace učebny a relaxačních místností je našim dlouhodobým záměrem, který vychází z koncepce rozvoje školy. Máme vytvořený seznam pomůcek a vhodného vybavení těchto učeben.</t>
  </si>
  <si>
    <t>Základní škola pro sluchově postižené a Mateřská škola pro sluchově postižené, Ostrava-Poruba, příspěvková organizace</t>
  </si>
  <si>
    <t>Modernizace odborných učeben - počítačové učebny a učebny pracovní výchovy (cvičná kuchyně)</t>
  </si>
  <si>
    <t>Ostrava-Poruba</t>
  </si>
  <si>
    <t>ICT učebna - nábytkové vybavení, ICT techniky, didaktické pomůcky, drobné stavební úpravy - rozvody silno a slaboproudu, osvětlení. Cvičná kuchyně - Vybavení kuchyňským nábytkem a moderními, bezpečnými kuchyňskými spotřebiči, vybavení kuchyňským nádobím a náčiním</t>
  </si>
  <si>
    <t>Základní škola, Bruntál, Rýmařovská 15, příspěvková organizace</t>
  </si>
  <si>
    <t>Dílny pro ergoterapii</t>
  </si>
  <si>
    <t>Bruntál</t>
  </si>
  <si>
    <t>Ergoterapeutická dílna pro žáky s mentálním postižením v rozsahu 2 místností - cílem je rozvoj pracovních kompetencí, hygieny a bezpečnosti při práci. Předpokládá se práce se dřevem, práce s drobným nářadím, manipulační činnosti, přípravné pěstitelské práce, domácí práce.</t>
  </si>
  <si>
    <t>Příprava projektového záměru</t>
  </si>
  <si>
    <t>Základní škola, Hlučín, Gen. Svobody 8, příspěvková organizace</t>
  </si>
  <si>
    <t>Modernizace a rozšíření ZŠ Hlučín</t>
  </si>
  <si>
    <t>Hlučín</t>
  </si>
  <si>
    <t>Modernizace a rozšíření budovy a učeben pro výuku a poskytování poradenské péče. V rámci akce budou také řešeny energetické úspory a zajištění bezbariérovosti.</t>
  </si>
  <si>
    <t>Příprava projektové dokumentace</t>
  </si>
  <si>
    <r>
      <t>Celková hodnota investičních záměrů</t>
    </r>
    <r>
      <rPr>
        <sz val="12"/>
        <color rgb="FF000000"/>
        <rFont val="Calibri"/>
        <family val="2"/>
        <charset val="238"/>
        <scheme val="minor"/>
      </rPr>
      <t xml:space="preserve"> (v Kč)</t>
    </r>
  </si>
  <si>
    <t>1) Podíl EFRR bude doplněn/přepočten v aktualizaci RAP dle podílu spolufinancování z EU v daném kraji, až bude míra spolufinancování pevně stanovena. Uvedená částka EFRR bude maximální částkou EFRR v žádosti podporu v IROP.</t>
  </si>
  <si>
    <t>…................................</t>
  </si>
  <si>
    <t>Ing. Josef Bělica, Ph.D., MBA</t>
  </si>
  <si>
    <t>Aktualizace platná ke dni 26.10.2026</t>
  </si>
  <si>
    <t>V Ostravě dne: 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</si>
</sst>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0"/>
    <numFmt numFmtId="165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2" fillId="0" borderId="0"/>
  </cellStyleXfs>
  <cellXfs count="110">
    <xf numFmtId="0" fontId="0" fillId="0" borderId="0" xfId="0"/>
    <xf numFmtId="0" fontId="2" fillId="0" borderId="0" xfId="2"/>
    <xf numFmtId="0" fontId="2" fillId="0" borderId="0" xfId="2" applyAlignment="1">
      <alignment vertical="center"/>
    </xf>
    <xf numFmtId="0" fontId="7" fillId="0" borderId="5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164" fontId="7" fillId="0" borderId="6" xfId="2" quotePrefix="1" applyNumberFormat="1" applyFont="1" applyBorder="1" applyAlignment="1">
      <alignment horizontal="center" vertical="center" wrapText="1"/>
    </xf>
    <xf numFmtId="164" fontId="7" fillId="0" borderId="7" xfId="2" quotePrefix="1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3" fontId="7" fillId="0" borderId="5" xfId="2" applyNumberFormat="1" applyFont="1" applyBorder="1" applyAlignment="1">
      <alignment horizontal="center" vertical="center" wrapText="1"/>
    </xf>
    <xf numFmtId="3" fontId="7" fillId="0" borderId="7" xfId="2" applyNumberFormat="1" applyFont="1" applyBorder="1" applyAlignment="1">
      <alignment horizontal="center" vertical="center" wrapText="1"/>
    </xf>
    <xf numFmtId="14" fontId="7" fillId="0" borderId="20" xfId="2" applyNumberFormat="1" applyFont="1" applyBorder="1" applyAlignment="1">
      <alignment horizontal="center" vertical="center" wrapText="1"/>
    </xf>
    <xf numFmtId="14" fontId="7" fillId="0" borderId="21" xfId="2" applyNumberFormat="1" applyFont="1" applyBorder="1" applyAlignment="1">
      <alignment horizontal="center" vertical="center" wrapText="1"/>
    </xf>
    <xf numFmtId="14" fontId="7" fillId="0" borderId="5" xfId="2" applyNumberFormat="1" applyFont="1" applyBorder="1" applyAlignment="1">
      <alignment vertical="center" wrapText="1"/>
    </xf>
    <xf numFmtId="14" fontId="7" fillId="0" borderId="7" xfId="2" applyNumberFormat="1" applyFont="1" applyBorder="1" applyAlignment="1">
      <alignment vertical="center" wrapText="1"/>
    </xf>
    <xf numFmtId="0" fontId="7" fillId="0" borderId="20" xfId="2" applyFont="1" applyBorder="1" applyAlignment="1">
      <alignment horizontal="center" vertical="center" wrapText="1"/>
    </xf>
    <xf numFmtId="0" fontId="10" fillId="0" borderId="0" xfId="2" applyFont="1"/>
    <xf numFmtId="0" fontId="9" fillId="0" borderId="22" xfId="2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164" fontId="7" fillId="0" borderId="24" xfId="2" quotePrefix="1" applyNumberFormat="1" applyFont="1" applyBorder="1" applyAlignment="1">
      <alignment horizontal="center" vertical="center" wrapText="1"/>
    </xf>
    <xf numFmtId="164" fontId="7" fillId="0" borderId="25" xfId="2" quotePrefix="1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3" fontId="7" fillId="0" borderId="23" xfId="2" applyNumberFormat="1" applyFont="1" applyBorder="1" applyAlignment="1">
      <alignment horizontal="center" vertical="center" wrapText="1"/>
    </xf>
    <xf numFmtId="3" fontId="7" fillId="0" borderId="25" xfId="2" applyNumberFormat="1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7" fillId="0" borderId="27" xfId="0" applyNumberFormat="1" applyFont="1" applyBorder="1" applyAlignment="1">
      <alignment horizontal="center" vertical="center" wrapText="1"/>
    </xf>
    <xf numFmtId="14" fontId="7" fillId="0" borderId="23" xfId="2" applyNumberFormat="1" applyFont="1" applyBorder="1" applyAlignment="1">
      <alignment vertical="center" wrapText="1"/>
    </xf>
    <xf numFmtId="14" fontId="7" fillId="0" borderId="25" xfId="2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22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left" vertical="center" wrapText="1"/>
    </xf>
    <xf numFmtId="14" fontId="7" fillId="0" borderId="26" xfId="2" applyNumberFormat="1" applyFont="1" applyBorder="1" applyAlignment="1">
      <alignment horizontal="center" vertical="center" wrapText="1"/>
    </xf>
    <xf numFmtId="14" fontId="7" fillId="0" borderId="27" xfId="2" applyNumberFormat="1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164" fontId="7" fillId="0" borderId="24" xfId="2" applyNumberFormat="1" applyFont="1" applyBorder="1" applyAlignment="1">
      <alignment horizontal="center" vertical="center" wrapText="1"/>
    </xf>
    <xf numFmtId="165" fontId="7" fillId="0" borderId="25" xfId="1" quotePrefix="1" applyNumberFormat="1" applyFont="1" applyFill="1" applyBorder="1" applyAlignment="1">
      <alignment horizontal="center" vertical="center"/>
    </xf>
    <xf numFmtId="164" fontId="7" fillId="0" borderId="24" xfId="0" quotePrefix="1" applyNumberFormat="1" applyFont="1" applyBorder="1" applyAlignment="1">
      <alignment horizontal="center" vertical="center"/>
    </xf>
    <xf numFmtId="164" fontId="7" fillId="0" borderId="25" xfId="0" quotePrefix="1" applyNumberFormat="1" applyFont="1" applyBorder="1" applyAlignment="1">
      <alignment horizontal="center" vertical="center"/>
    </xf>
    <xf numFmtId="3" fontId="7" fillId="0" borderId="23" xfId="0" quotePrefix="1" applyNumberFormat="1" applyFont="1" applyBorder="1" applyAlignment="1">
      <alignment horizontal="center" vertical="center"/>
    </xf>
    <xf numFmtId="3" fontId="7" fillId="0" borderId="25" xfId="0" quotePrefix="1" applyNumberFormat="1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164" fontId="7" fillId="0" borderId="30" xfId="2" quotePrefix="1" applyNumberFormat="1" applyFont="1" applyBorder="1" applyAlignment="1">
      <alignment horizontal="center" vertical="center" wrapText="1"/>
    </xf>
    <xf numFmtId="164" fontId="7" fillId="0" borderId="30" xfId="2" applyNumberFormat="1" applyFont="1" applyBorder="1" applyAlignment="1">
      <alignment horizontal="center" vertical="center" wrapText="1"/>
    </xf>
    <xf numFmtId="164" fontId="7" fillId="0" borderId="31" xfId="2" applyNumberFormat="1" applyFont="1" applyBorder="1" applyAlignment="1">
      <alignment horizontal="center" vertical="center" wrapText="1"/>
    </xf>
    <xf numFmtId="0" fontId="7" fillId="0" borderId="28" xfId="2" applyFont="1" applyBorder="1" applyAlignment="1">
      <alignment horizontal="left" vertical="center" wrapText="1"/>
    </xf>
    <xf numFmtId="3" fontId="7" fillId="0" borderId="29" xfId="2" applyNumberFormat="1" applyFont="1" applyBorder="1" applyAlignment="1">
      <alignment horizontal="center" vertical="center" wrapText="1"/>
    </xf>
    <xf numFmtId="3" fontId="7" fillId="0" borderId="31" xfId="0" quotePrefix="1" applyNumberFormat="1" applyFont="1" applyBorder="1" applyAlignment="1">
      <alignment horizontal="center" vertical="center"/>
    </xf>
    <xf numFmtId="14" fontId="7" fillId="0" borderId="32" xfId="2" applyNumberFormat="1" applyFont="1" applyBorder="1" applyAlignment="1">
      <alignment horizontal="center" vertical="center" wrapText="1"/>
    </xf>
    <xf numFmtId="14" fontId="7" fillId="0" borderId="33" xfId="2" applyNumberFormat="1" applyFont="1" applyBorder="1" applyAlignment="1">
      <alignment horizontal="center" vertical="center" wrapText="1"/>
    </xf>
    <xf numFmtId="14" fontId="7" fillId="0" borderId="29" xfId="2" applyNumberFormat="1" applyFont="1" applyBorder="1" applyAlignment="1">
      <alignment vertical="center" wrapText="1"/>
    </xf>
    <xf numFmtId="14" fontId="7" fillId="0" borderId="31" xfId="2" applyNumberFormat="1" applyFont="1" applyBorder="1" applyAlignment="1">
      <alignment vertical="center" wrapText="1"/>
    </xf>
    <xf numFmtId="0" fontId="7" fillId="0" borderId="32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 wrapText="1"/>
    </xf>
    <xf numFmtId="0" fontId="12" fillId="0" borderId="0" xfId="2" applyFont="1"/>
    <xf numFmtId="3" fontId="15" fillId="0" borderId="34" xfId="2" applyNumberFormat="1" applyFont="1" applyBorder="1" applyAlignment="1">
      <alignment horizontal="center" vertical="center"/>
    </xf>
    <xf numFmtId="3" fontId="15" fillId="0" borderId="35" xfId="2" applyNumberFormat="1" applyFont="1" applyBorder="1" applyAlignment="1">
      <alignment horizontal="center" vertical="center"/>
    </xf>
    <xf numFmtId="165" fontId="12" fillId="0" borderId="0" xfId="1" applyNumberFormat="1" applyFont="1"/>
    <xf numFmtId="3" fontId="12" fillId="0" borderId="0" xfId="2" applyNumberFormat="1" applyFont="1"/>
    <xf numFmtId="165" fontId="12" fillId="0" borderId="0" xfId="2" applyNumberFormat="1" applyFont="1"/>
    <xf numFmtId="0" fontId="16" fillId="0" borderId="0" xfId="2" applyFont="1" applyAlignment="1">
      <alignment vertical="center"/>
    </xf>
    <xf numFmtId="0" fontId="16" fillId="0" borderId="0" xfId="2" applyFont="1"/>
    <xf numFmtId="0" fontId="17" fillId="0" borderId="0" xfId="2" applyFont="1"/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19" fillId="0" borderId="0" xfId="2" applyFont="1"/>
    <xf numFmtId="0" fontId="20" fillId="0" borderId="0" xfId="2" applyFont="1"/>
    <xf numFmtId="0" fontId="1" fillId="0" borderId="0" xfId="2" applyFont="1"/>
    <xf numFmtId="0" fontId="18" fillId="0" borderId="0" xfId="2" applyFont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16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4" fillId="3" borderId="17" xfId="2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3" borderId="18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</cellXfs>
  <cellStyles count="3">
    <cellStyle name="Čárka" xfId="1" builtinId="3"/>
    <cellStyle name="Normální" xfId="0" builtinId="0"/>
    <cellStyle name="Normální 2" xfId="2" xr:uid="{A8455E41-3B73-4452-B1A1-2F22C9CAD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DD32-DDDE-4138-9075-9B48424AF5D9}">
  <sheetPr>
    <pageSetUpPr fitToPage="1"/>
  </sheetPr>
  <dimension ref="A1:R33"/>
  <sheetViews>
    <sheetView showGridLines="0" tabSelected="1" zoomScaleNormal="100" workbookViewId="0">
      <pane xSplit="3" ySplit="4" topLeftCell="D23" activePane="bottomRight" state="frozen"/>
      <selection pane="topRight" activeCell="D1" sqref="D1"/>
      <selection pane="bottomLeft" activeCell="A5" sqref="A5"/>
      <selection pane="bottomRight" activeCell="F31" sqref="F31"/>
    </sheetView>
  </sheetViews>
  <sheetFormatPr defaultColWidth="9.140625" defaultRowHeight="15" x14ac:dyDescent="0.25"/>
  <cols>
    <col min="1" max="1" width="7.7109375" style="2" customWidth="1"/>
    <col min="2" max="2" width="19.42578125" style="1" customWidth="1"/>
    <col min="3" max="3" width="18.28515625" style="1" customWidth="1"/>
    <col min="4" max="4" width="29" style="1" customWidth="1"/>
    <col min="5" max="5" width="23.85546875" style="1" bestFit="1" customWidth="1"/>
    <col min="6" max="7" width="10" style="1" bestFit="1" customWidth="1"/>
    <col min="8" max="8" width="26.28515625" style="1" customWidth="1"/>
    <col min="9" max="9" width="9.7109375" style="1" customWidth="1"/>
    <col min="10" max="10" width="51.85546875" style="1" customWidth="1"/>
    <col min="11" max="11" width="15.28515625" style="65" customWidth="1"/>
    <col min="12" max="12" width="15.7109375" style="65" bestFit="1" customWidth="1"/>
    <col min="13" max="13" width="14.7109375" style="1" bestFit="1" customWidth="1"/>
    <col min="14" max="14" width="15.28515625" style="1" bestFit="1" customWidth="1"/>
    <col min="15" max="15" width="10.28515625" style="1" customWidth="1"/>
    <col min="16" max="16" width="9.5703125" style="1" customWidth="1"/>
    <col min="17" max="17" width="45.5703125" style="1" customWidth="1"/>
    <col min="18" max="18" width="14.5703125" style="1" customWidth="1"/>
    <col min="19" max="16384" width="9.140625" style="1"/>
  </cols>
  <sheetData>
    <row r="1" spans="1:18" ht="19.5" thickBot="1" x14ac:dyDescent="0.3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</row>
    <row r="2" spans="1:18" s="2" customFormat="1" ht="27.6" customHeight="1" thickBot="1" x14ac:dyDescent="0.3">
      <c r="A2" s="83" t="s">
        <v>1</v>
      </c>
      <c r="B2" s="83" t="s">
        <v>2</v>
      </c>
      <c r="C2" s="86" t="s">
        <v>3</v>
      </c>
      <c r="D2" s="87"/>
      <c r="E2" s="87"/>
      <c r="F2" s="87"/>
      <c r="G2" s="88"/>
      <c r="H2" s="89" t="s">
        <v>4</v>
      </c>
      <c r="I2" s="89" t="s">
        <v>5</v>
      </c>
      <c r="J2" s="89" t="s">
        <v>6</v>
      </c>
      <c r="K2" s="91" t="s">
        <v>7</v>
      </c>
      <c r="L2" s="92"/>
      <c r="M2" s="86" t="s">
        <v>8</v>
      </c>
      <c r="N2" s="88"/>
      <c r="O2" s="93" t="s">
        <v>9</v>
      </c>
      <c r="P2" s="94"/>
      <c r="Q2" s="86" t="s">
        <v>10</v>
      </c>
      <c r="R2" s="88"/>
    </row>
    <row r="3" spans="1:18" s="2" customFormat="1" ht="22.35" customHeight="1" x14ac:dyDescent="0.25">
      <c r="A3" s="84"/>
      <c r="B3" s="84"/>
      <c r="C3" s="95" t="s">
        <v>11</v>
      </c>
      <c r="D3" s="97" t="s">
        <v>12</v>
      </c>
      <c r="E3" s="97" t="s">
        <v>13</v>
      </c>
      <c r="F3" s="97" t="s">
        <v>14</v>
      </c>
      <c r="G3" s="98" t="s">
        <v>15</v>
      </c>
      <c r="H3" s="84"/>
      <c r="I3" s="84"/>
      <c r="J3" s="90"/>
      <c r="K3" s="106" t="s">
        <v>16</v>
      </c>
      <c r="L3" s="108" t="s">
        <v>17</v>
      </c>
      <c r="M3" s="102" t="s">
        <v>18</v>
      </c>
      <c r="N3" s="100" t="s">
        <v>19</v>
      </c>
      <c r="O3" s="102" t="s">
        <v>20</v>
      </c>
      <c r="P3" s="100" t="s">
        <v>21</v>
      </c>
      <c r="Q3" s="102" t="s">
        <v>22</v>
      </c>
      <c r="R3" s="100" t="s">
        <v>23</v>
      </c>
    </row>
    <row r="4" spans="1:18" s="2" customFormat="1" ht="32.450000000000003" customHeight="1" thickBot="1" x14ac:dyDescent="0.3">
      <c r="A4" s="85"/>
      <c r="B4" s="85"/>
      <c r="C4" s="96"/>
      <c r="D4" s="96"/>
      <c r="E4" s="96"/>
      <c r="F4" s="96"/>
      <c r="G4" s="99"/>
      <c r="H4" s="84"/>
      <c r="I4" s="84"/>
      <c r="J4" s="90"/>
      <c r="K4" s="107"/>
      <c r="L4" s="109"/>
      <c r="M4" s="103"/>
      <c r="N4" s="101"/>
      <c r="O4" s="103"/>
      <c r="P4" s="101"/>
      <c r="Q4" s="103"/>
      <c r="R4" s="101"/>
    </row>
    <row r="5" spans="1:18" s="18" customFormat="1" ht="63.75" x14ac:dyDescent="0.25">
      <c r="A5" s="5">
        <v>1</v>
      </c>
      <c r="B5" s="6" t="s">
        <v>24</v>
      </c>
      <c r="C5" s="3" t="s">
        <v>24</v>
      </c>
      <c r="D5" s="7" t="s">
        <v>25</v>
      </c>
      <c r="E5" s="8">
        <v>13644297</v>
      </c>
      <c r="F5" s="8">
        <v>847895</v>
      </c>
      <c r="G5" s="9">
        <v>600026337</v>
      </c>
      <c r="H5" s="6" t="s">
        <v>26</v>
      </c>
      <c r="I5" s="6" t="s">
        <v>27</v>
      </c>
      <c r="J5" s="10" t="s">
        <v>28</v>
      </c>
      <c r="K5" s="11">
        <f t="shared" ref="K5:K17" si="0">L5/0.85</f>
        <v>11000000</v>
      </c>
      <c r="L5" s="12">
        <v>9350000</v>
      </c>
      <c r="M5" s="13">
        <v>45566</v>
      </c>
      <c r="N5" s="14">
        <v>46387</v>
      </c>
      <c r="O5" s="15"/>
      <c r="P5" s="16"/>
      <c r="Q5" s="17" t="s">
        <v>29</v>
      </c>
      <c r="R5" s="4" t="s">
        <v>30</v>
      </c>
    </row>
    <row r="6" spans="1:18" s="35" customFormat="1" ht="51" x14ac:dyDescent="0.25">
      <c r="A6" s="19">
        <v>2</v>
      </c>
      <c r="B6" s="20" t="s">
        <v>31</v>
      </c>
      <c r="C6" s="21" t="s">
        <v>31</v>
      </c>
      <c r="D6" s="22" t="s">
        <v>25</v>
      </c>
      <c r="E6" s="23">
        <v>845213</v>
      </c>
      <c r="F6" s="23">
        <v>601837</v>
      </c>
      <c r="G6" s="24">
        <v>600026779</v>
      </c>
      <c r="H6" s="20" t="s">
        <v>32</v>
      </c>
      <c r="I6" s="25" t="s">
        <v>33</v>
      </c>
      <c r="J6" s="26" t="s">
        <v>34</v>
      </c>
      <c r="K6" s="27">
        <f t="shared" si="0"/>
        <v>5000000</v>
      </c>
      <c r="L6" s="28">
        <v>4250000</v>
      </c>
      <c r="M6" s="29">
        <v>46388</v>
      </c>
      <c r="N6" s="30">
        <v>46752</v>
      </c>
      <c r="O6" s="31"/>
      <c r="P6" s="32"/>
      <c r="Q6" s="33" t="s">
        <v>35</v>
      </c>
      <c r="R6" s="34" t="s">
        <v>36</v>
      </c>
    </row>
    <row r="7" spans="1:18" s="18" customFormat="1" ht="63.75" x14ac:dyDescent="0.25">
      <c r="A7" s="19">
        <v>3</v>
      </c>
      <c r="B7" s="36" t="s">
        <v>37</v>
      </c>
      <c r="C7" s="37" t="s">
        <v>37</v>
      </c>
      <c r="D7" s="22" t="s">
        <v>25</v>
      </c>
      <c r="E7" s="23">
        <v>845299</v>
      </c>
      <c r="F7" s="23">
        <v>845299</v>
      </c>
      <c r="G7" s="24">
        <v>600171868</v>
      </c>
      <c r="H7" s="36" t="s">
        <v>38</v>
      </c>
      <c r="I7" s="36" t="s">
        <v>39</v>
      </c>
      <c r="J7" s="38" t="s">
        <v>40</v>
      </c>
      <c r="K7" s="27">
        <f t="shared" si="0"/>
        <v>2814182.3529411764</v>
      </c>
      <c r="L7" s="28">
        <v>2392055</v>
      </c>
      <c r="M7" s="39">
        <v>45839</v>
      </c>
      <c r="N7" s="40">
        <v>45961</v>
      </c>
      <c r="O7" s="31"/>
      <c r="P7" s="32"/>
      <c r="Q7" s="41" t="s">
        <v>41</v>
      </c>
      <c r="R7" s="42" t="s">
        <v>30</v>
      </c>
    </row>
    <row r="8" spans="1:18" s="18" customFormat="1" ht="89.25" x14ac:dyDescent="0.25">
      <c r="A8" s="19">
        <v>4</v>
      </c>
      <c r="B8" s="36" t="s">
        <v>42</v>
      </c>
      <c r="C8" s="37" t="s">
        <v>42</v>
      </c>
      <c r="D8" s="22" t="s">
        <v>25</v>
      </c>
      <c r="E8" s="23">
        <v>69610134</v>
      </c>
      <c r="F8" s="43">
        <v>110500687</v>
      </c>
      <c r="G8" s="24">
        <v>610500678</v>
      </c>
      <c r="H8" s="36" t="s">
        <v>43</v>
      </c>
      <c r="I8" s="36" t="s">
        <v>44</v>
      </c>
      <c r="J8" s="38" t="s">
        <v>45</v>
      </c>
      <c r="K8" s="27">
        <f t="shared" si="0"/>
        <v>4988889.4117647056</v>
      </c>
      <c r="L8" s="28">
        <v>4240556</v>
      </c>
      <c r="M8" s="39">
        <v>45509</v>
      </c>
      <c r="N8" s="40">
        <v>45600</v>
      </c>
      <c r="O8" s="31"/>
      <c r="P8" s="32"/>
      <c r="Q8" s="41" t="s">
        <v>46</v>
      </c>
      <c r="R8" s="42" t="s">
        <v>36</v>
      </c>
    </row>
    <row r="9" spans="1:18" s="18" customFormat="1" ht="63.75" x14ac:dyDescent="0.25">
      <c r="A9" s="19">
        <v>5</v>
      </c>
      <c r="B9" s="36" t="s">
        <v>47</v>
      </c>
      <c r="C9" s="37" t="s">
        <v>48</v>
      </c>
      <c r="D9" s="22" t="s">
        <v>25</v>
      </c>
      <c r="E9" s="23">
        <v>63024616</v>
      </c>
      <c r="F9" s="43">
        <v>174101091</v>
      </c>
      <c r="G9" s="24">
        <v>600026230</v>
      </c>
      <c r="H9" s="36" t="s">
        <v>49</v>
      </c>
      <c r="I9" s="36" t="s">
        <v>50</v>
      </c>
      <c r="J9" s="38" t="s">
        <v>51</v>
      </c>
      <c r="K9" s="27">
        <f t="shared" si="0"/>
        <v>24010465.882352941</v>
      </c>
      <c r="L9" s="28">
        <v>20408896</v>
      </c>
      <c r="M9" s="39">
        <v>45566</v>
      </c>
      <c r="N9" s="40">
        <v>45838</v>
      </c>
      <c r="O9" s="31"/>
      <c r="P9" s="32"/>
      <c r="Q9" s="41" t="s">
        <v>52</v>
      </c>
      <c r="R9" s="42" t="s">
        <v>53</v>
      </c>
    </row>
    <row r="10" spans="1:18" s="18" customFormat="1" ht="63.75" x14ac:dyDescent="0.25">
      <c r="A10" s="19">
        <v>6</v>
      </c>
      <c r="B10" s="36" t="s">
        <v>54</v>
      </c>
      <c r="C10" s="37" t="s">
        <v>54</v>
      </c>
      <c r="D10" s="22" t="s">
        <v>55</v>
      </c>
      <c r="E10" s="23">
        <v>25353446</v>
      </c>
      <c r="F10" s="23">
        <v>110017854</v>
      </c>
      <c r="G10" s="24">
        <v>600016625</v>
      </c>
      <c r="H10" s="36" t="s">
        <v>56</v>
      </c>
      <c r="I10" s="36" t="s">
        <v>57</v>
      </c>
      <c r="J10" s="38" t="s">
        <v>58</v>
      </c>
      <c r="K10" s="27">
        <f t="shared" si="0"/>
        <v>2090532.9411764706</v>
      </c>
      <c r="L10" s="44">
        <v>1776953</v>
      </c>
      <c r="M10" s="39">
        <v>45658</v>
      </c>
      <c r="N10" s="40">
        <v>46022</v>
      </c>
      <c r="O10" s="31"/>
      <c r="P10" s="32"/>
      <c r="Q10" s="41" t="s">
        <v>35</v>
      </c>
      <c r="R10" s="42" t="s">
        <v>30</v>
      </c>
    </row>
    <row r="11" spans="1:18" s="18" customFormat="1" ht="63.75" x14ac:dyDescent="0.25">
      <c r="A11" s="19">
        <v>7</v>
      </c>
      <c r="B11" s="36" t="s">
        <v>54</v>
      </c>
      <c r="C11" s="37" t="s">
        <v>54</v>
      </c>
      <c r="D11" s="22" t="s">
        <v>59</v>
      </c>
      <c r="E11" s="23">
        <v>25353446</v>
      </c>
      <c r="F11" s="23">
        <v>110017854</v>
      </c>
      <c r="G11" s="24">
        <v>600016625</v>
      </c>
      <c r="H11" s="36" t="s">
        <v>60</v>
      </c>
      <c r="I11" s="36" t="s">
        <v>57</v>
      </c>
      <c r="J11" s="38" t="s">
        <v>61</v>
      </c>
      <c r="K11" s="27">
        <f t="shared" si="0"/>
        <v>2108127.0588235296</v>
      </c>
      <c r="L11" s="44">
        <v>1791908</v>
      </c>
      <c r="M11" s="39">
        <v>45658</v>
      </c>
      <c r="N11" s="40">
        <v>46022</v>
      </c>
      <c r="O11" s="31"/>
      <c r="P11" s="32"/>
      <c r="Q11" s="41" t="s">
        <v>35</v>
      </c>
      <c r="R11" s="42" t="s">
        <v>30</v>
      </c>
    </row>
    <row r="12" spans="1:18" s="35" customFormat="1" ht="178.5" x14ac:dyDescent="0.25">
      <c r="A12" s="19">
        <v>8</v>
      </c>
      <c r="B12" s="20" t="s">
        <v>62</v>
      </c>
      <c r="C12" s="21" t="s">
        <v>62</v>
      </c>
      <c r="D12" s="22" t="s">
        <v>25</v>
      </c>
      <c r="E12" s="23">
        <v>70640700</v>
      </c>
      <c r="F12" s="45">
        <v>108022056</v>
      </c>
      <c r="G12" s="46">
        <v>600026451</v>
      </c>
      <c r="H12" s="20" t="s">
        <v>63</v>
      </c>
      <c r="I12" s="25" t="s">
        <v>64</v>
      </c>
      <c r="J12" s="26" t="s">
        <v>65</v>
      </c>
      <c r="K12" s="47">
        <f t="shared" si="0"/>
        <v>5400000</v>
      </c>
      <c r="L12" s="28">
        <v>4590000</v>
      </c>
      <c r="M12" s="39">
        <v>46174</v>
      </c>
      <c r="N12" s="40">
        <v>46752</v>
      </c>
      <c r="O12" s="31"/>
      <c r="P12" s="32"/>
      <c r="Q12" s="33" t="s">
        <v>66</v>
      </c>
      <c r="R12" s="42" t="s">
        <v>30</v>
      </c>
    </row>
    <row r="13" spans="1:18" s="18" customFormat="1" ht="76.5" x14ac:dyDescent="0.25">
      <c r="A13" s="19">
        <v>9</v>
      </c>
      <c r="B13" s="36" t="s">
        <v>47</v>
      </c>
      <c r="C13" s="37" t="s">
        <v>67</v>
      </c>
      <c r="D13" s="22" t="s">
        <v>25</v>
      </c>
      <c r="E13" s="23">
        <v>64628159</v>
      </c>
      <c r="F13" s="23">
        <v>110550731</v>
      </c>
      <c r="G13" s="24">
        <v>600171698</v>
      </c>
      <c r="H13" s="36" t="s">
        <v>68</v>
      </c>
      <c r="I13" s="36" t="s">
        <v>69</v>
      </c>
      <c r="J13" s="38" t="s">
        <v>70</v>
      </c>
      <c r="K13" s="27">
        <f t="shared" si="0"/>
        <v>30404491.764705881</v>
      </c>
      <c r="L13" s="28">
        <v>25843818</v>
      </c>
      <c r="M13" s="39">
        <v>45597</v>
      </c>
      <c r="N13" s="40">
        <v>45930</v>
      </c>
      <c r="O13" s="31"/>
      <c r="P13" s="32"/>
      <c r="Q13" s="41" t="s">
        <v>71</v>
      </c>
      <c r="R13" s="42" t="s">
        <v>53</v>
      </c>
    </row>
    <row r="14" spans="1:18" s="18" customFormat="1" ht="140.25" x14ac:dyDescent="0.25">
      <c r="A14" s="19">
        <v>10</v>
      </c>
      <c r="B14" s="36" t="s">
        <v>72</v>
      </c>
      <c r="C14" s="37" t="s">
        <v>72</v>
      </c>
      <c r="D14" s="22" t="s">
        <v>73</v>
      </c>
      <c r="E14" s="23">
        <v>75026678</v>
      </c>
      <c r="F14" s="23">
        <v>102168245</v>
      </c>
      <c r="G14" s="24">
        <v>600136591</v>
      </c>
      <c r="H14" s="36" t="s">
        <v>74</v>
      </c>
      <c r="I14" s="36" t="s">
        <v>75</v>
      </c>
      <c r="J14" s="38" t="s">
        <v>76</v>
      </c>
      <c r="K14" s="27">
        <f t="shared" si="0"/>
        <v>1000000</v>
      </c>
      <c r="L14" s="28">
        <v>850000</v>
      </c>
      <c r="M14" s="39">
        <v>45536</v>
      </c>
      <c r="N14" s="40">
        <v>46022</v>
      </c>
      <c r="O14" s="31"/>
      <c r="P14" s="32"/>
      <c r="Q14" s="41" t="s">
        <v>77</v>
      </c>
      <c r="R14" s="42" t="s">
        <v>30</v>
      </c>
    </row>
    <row r="15" spans="1:18" s="18" customFormat="1" ht="89.25" x14ac:dyDescent="0.25">
      <c r="A15" s="19">
        <v>11</v>
      </c>
      <c r="B15" s="36" t="s">
        <v>78</v>
      </c>
      <c r="C15" s="37" t="s">
        <v>78</v>
      </c>
      <c r="D15" s="22" t="s">
        <v>25</v>
      </c>
      <c r="E15" s="23">
        <v>601985</v>
      </c>
      <c r="F15" s="23">
        <v>601985</v>
      </c>
      <c r="G15" s="24">
        <v>600026817</v>
      </c>
      <c r="H15" s="36" t="s">
        <v>79</v>
      </c>
      <c r="I15" s="36" t="s">
        <v>80</v>
      </c>
      <c r="J15" s="38" t="s">
        <v>81</v>
      </c>
      <c r="K15" s="27">
        <f t="shared" si="0"/>
        <v>1253232.9411764706</v>
      </c>
      <c r="L15" s="28">
        <v>1065248</v>
      </c>
      <c r="M15" s="39">
        <v>45474</v>
      </c>
      <c r="N15" s="40">
        <v>45535</v>
      </c>
      <c r="O15" s="31"/>
      <c r="P15" s="32"/>
      <c r="Q15" s="41" t="s">
        <v>35</v>
      </c>
      <c r="R15" s="42" t="s">
        <v>30</v>
      </c>
    </row>
    <row r="16" spans="1:18" s="18" customFormat="1" ht="63.75" x14ac:dyDescent="0.25">
      <c r="A16" s="19">
        <v>12</v>
      </c>
      <c r="B16" s="36" t="s">
        <v>82</v>
      </c>
      <c r="C16" s="37" t="s">
        <v>82</v>
      </c>
      <c r="D16" s="22" t="s">
        <v>25</v>
      </c>
      <c r="E16" s="23">
        <v>60802669</v>
      </c>
      <c r="F16" s="43">
        <v>102020167</v>
      </c>
      <c r="G16" s="24">
        <v>600026086</v>
      </c>
      <c r="H16" s="36" t="s">
        <v>83</v>
      </c>
      <c r="I16" s="36" t="s">
        <v>84</v>
      </c>
      <c r="J16" s="38" t="s">
        <v>85</v>
      </c>
      <c r="K16" s="27">
        <f t="shared" si="0"/>
        <v>2363235.2941176472</v>
      </c>
      <c r="L16" s="48">
        <v>2008750</v>
      </c>
      <c r="M16" s="39">
        <v>45536</v>
      </c>
      <c r="N16" s="40">
        <v>45900</v>
      </c>
      <c r="O16" s="31"/>
      <c r="P16" s="32"/>
      <c r="Q16" s="41" t="s">
        <v>86</v>
      </c>
      <c r="R16" s="42" t="s">
        <v>30</v>
      </c>
    </row>
    <row r="17" spans="1:18" s="18" customFormat="1" ht="51.75" thickBot="1" x14ac:dyDescent="0.3">
      <c r="A17" s="49">
        <v>13</v>
      </c>
      <c r="B17" s="50" t="s">
        <v>47</v>
      </c>
      <c r="C17" s="51" t="s">
        <v>87</v>
      </c>
      <c r="D17" s="52" t="s">
        <v>25</v>
      </c>
      <c r="E17" s="53">
        <v>47813199</v>
      </c>
      <c r="F17" s="54">
        <v>110005996</v>
      </c>
      <c r="G17" s="55">
        <v>600026744</v>
      </c>
      <c r="H17" s="50" t="s">
        <v>88</v>
      </c>
      <c r="I17" s="50" t="s">
        <v>89</v>
      </c>
      <c r="J17" s="56" t="s">
        <v>90</v>
      </c>
      <c r="K17" s="57">
        <f t="shared" si="0"/>
        <v>37809552.941176474</v>
      </c>
      <c r="L17" s="58">
        <v>32138120</v>
      </c>
      <c r="M17" s="59">
        <v>45717</v>
      </c>
      <c r="N17" s="60">
        <v>46112</v>
      </c>
      <c r="O17" s="61"/>
      <c r="P17" s="62"/>
      <c r="Q17" s="63" t="s">
        <v>91</v>
      </c>
      <c r="R17" s="64" t="s">
        <v>36</v>
      </c>
    </row>
    <row r="18" spans="1:18" ht="15.75" thickBot="1" x14ac:dyDescent="0.3"/>
    <row r="19" spans="1:18" ht="30.6" customHeight="1" thickBot="1" x14ac:dyDescent="0.3">
      <c r="H19" s="104" t="s">
        <v>92</v>
      </c>
      <c r="I19" s="105"/>
      <c r="J19" s="105"/>
      <c r="K19" s="66">
        <f>SUM(K5:K17)</f>
        <v>130242710.5882353</v>
      </c>
      <c r="L19" s="67">
        <f>SUM(L5:L17)</f>
        <v>110706304</v>
      </c>
    </row>
    <row r="20" spans="1:18" x14ac:dyDescent="0.25">
      <c r="K20" s="68"/>
      <c r="L20" s="69"/>
    </row>
    <row r="21" spans="1:18" x14ac:dyDescent="0.25">
      <c r="A21" s="2" t="s">
        <v>93</v>
      </c>
      <c r="L21" s="70"/>
    </row>
    <row r="22" spans="1:18" s="72" customFormat="1" ht="28.5" customHeight="1" x14ac:dyDescent="0.35">
      <c r="A22" s="71"/>
      <c r="M22" s="73" t="s">
        <v>96</v>
      </c>
      <c r="N22" s="73"/>
      <c r="O22" s="73"/>
      <c r="P22" s="74"/>
      <c r="Q22" s="75"/>
    </row>
    <row r="23" spans="1:18" s="72" customFormat="1" ht="28.5" customHeight="1" x14ac:dyDescent="0.35">
      <c r="A23" s="71"/>
      <c r="K23" s="76"/>
      <c r="M23" s="73" t="s">
        <v>97</v>
      </c>
      <c r="N23" s="73"/>
      <c r="O23" s="73"/>
      <c r="P23" s="73"/>
      <c r="Q23" s="75" t="s">
        <v>94</v>
      </c>
    </row>
    <row r="24" spans="1:18" s="72" customFormat="1" ht="28.5" customHeight="1" x14ac:dyDescent="0.35">
      <c r="A24" s="71"/>
      <c r="K24" s="77"/>
      <c r="L24" s="77"/>
      <c r="M24" s="78"/>
      <c r="N24" s="79"/>
      <c r="O24" s="79"/>
      <c r="P24" s="79"/>
      <c r="Q24" s="75" t="s">
        <v>95</v>
      </c>
    </row>
    <row r="25" spans="1:18" s="72" customFormat="1" ht="12.75" x14ac:dyDescent="0.2">
      <c r="A25" s="71"/>
      <c r="K25" s="77"/>
      <c r="L25" s="77"/>
    </row>
    <row r="26" spans="1:18" s="72" customFormat="1" ht="12.75" x14ac:dyDescent="0.2">
      <c r="A26" s="71"/>
      <c r="K26" s="77"/>
      <c r="L26" s="77"/>
    </row>
    <row r="27" spans="1:18" s="72" customFormat="1" ht="12.75" x14ac:dyDescent="0.2">
      <c r="A27" s="71"/>
      <c r="K27" s="77"/>
      <c r="L27" s="77"/>
    </row>
    <row r="28" spans="1:18" s="72" customFormat="1" ht="12.75" x14ac:dyDescent="0.2">
      <c r="A28" s="71"/>
      <c r="K28" s="77"/>
      <c r="L28" s="77"/>
    </row>
    <row r="29" spans="1:18" s="72" customFormat="1" ht="12.75" x14ac:dyDescent="0.2">
      <c r="A29" s="71"/>
      <c r="K29" s="77"/>
      <c r="L29" s="77"/>
    </row>
    <row r="30" spans="1:18" s="72" customFormat="1" ht="12.75" x14ac:dyDescent="0.2">
      <c r="A30" s="71"/>
      <c r="K30" s="77"/>
      <c r="L30" s="77"/>
    </row>
    <row r="31" spans="1:18" s="72" customFormat="1" ht="12.75" x14ac:dyDescent="0.2">
      <c r="A31" s="71"/>
      <c r="K31" s="77"/>
      <c r="L31" s="77"/>
    </row>
    <row r="32" spans="1:18" s="72" customFormat="1" ht="12.75" x14ac:dyDescent="0.2">
      <c r="A32" s="71"/>
      <c r="K32" s="77"/>
      <c r="L32" s="77"/>
    </row>
    <row r="33" spans="1:12" s="72" customFormat="1" ht="12.75" x14ac:dyDescent="0.2">
      <c r="A33" s="71"/>
      <c r="K33" s="77"/>
      <c r="L33" s="77"/>
    </row>
  </sheetData>
  <autoFilter ref="A4:R21" xr:uid="{00000000-0001-0000-0400-000000000000}"/>
  <mergeCells count="25">
    <mergeCell ref="P3:P4"/>
    <mergeCell ref="Q3:Q4"/>
    <mergeCell ref="R3:R4"/>
    <mergeCell ref="H19:J19"/>
    <mergeCell ref="K3:K4"/>
    <mergeCell ref="L3:L4"/>
    <mergeCell ref="M3:M4"/>
    <mergeCell ref="N3:N4"/>
    <mergeCell ref="O3:O4"/>
    <mergeCell ref="A1:R1"/>
    <mergeCell ref="A2:A4"/>
    <mergeCell ref="B2:B4"/>
    <mergeCell ref="C2:G2"/>
    <mergeCell ref="H2:H4"/>
    <mergeCell ref="I2:I4"/>
    <mergeCell ref="J2:J4"/>
    <mergeCell ref="K2:L2"/>
    <mergeCell ref="M2:N2"/>
    <mergeCell ref="O2:P2"/>
    <mergeCell ref="Q2:R2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8" scale="55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aktualizace 10-2026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Kubiena Roman</dc:creator>
  <cp:lastModifiedBy>Csanková Jarmila</cp:lastModifiedBy>
  <cp:lastPrinted>2026-10-27T14:23:04Z</cp:lastPrinted>
  <dcterms:created xsi:type="dcterms:W3CDTF">2026-10-16T11:16:42Z</dcterms:created>
  <dcterms:modified xsi:type="dcterms:W3CDTF">2026-10-29T14:24:24Z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2026-10-16T11:16:44Z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803c421b-0fc3-4fc2-9003-7336e045ac72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